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teska.SZSZLIN\Documents\02 ŘÍZENÍ\PROJEKTY\14 VÝZVA 54 ODBORNÉ VZDĚLÁVÁNÍ\VÝBĚROVÉ ŘÍZENÍ\ZADÁVACÍ DOKUMENTACE - TVORBA\FINÁLE\"/>
    </mc:Choice>
  </mc:AlternateContent>
  <bookViews>
    <workbookView xWindow="240" yWindow="75" windowWidth="21075" windowHeight="10545" activeTab="2"/>
  </bookViews>
  <sheets>
    <sheet name="Část 1" sheetId="2" r:id="rId1"/>
    <sheet name="Část 2" sheetId="3" r:id="rId2"/>
    <sheet name="Část 3" sheetId="4" r:id="rId3"/>
  </sheets>
  <calcPr calcId="152511"/>
</workbook>
</file>

<file path=xl/calcChain.xml><?xml version="1.0" encoding="utf-8"?>
<calcChain xmlns="http://schemas.openxmlformats.org/spreadsheetml/2006/main">
  <c r="H9" i="4" l="1"/>
  <c r="H8" i="4"/>
  <c r="H9" i="2"/>
  <c r="H10" i="2"/>
  <c r="H11" i="2"/>
  <c r="H13" i="2"/>
  <c r="H12" i="2"/>
  <c r="H14" i="2"/>
  <c r="H15" i="2"/>
  <c r="H16" i="2"/>
  <c r="H17" i="2"/>
  <c r="H18" i="2"/>
  <c r="H19" i="2"/>
  <c r="H20" i="2"/>
  <c r="H8" i="2"/>
  <c r="H9" i="3"/>
  <c r="H10" i="3"/>
  <c r="H11" i="3"/>
  <c r="H12" i="3"/>
  <c r="H13" i="3"/>
  <c r="H8" i="3"/>
  <c r="F18" i="2"/>
  <c r="I18" i="2" s="1"/>
  <c r="G18" i="2"/>
  <c r="F19" i="2"/>
  <c r="I19" i="2" s="1"/>
  <c r="G19" i="2"/>
  <c r="F20" i="2"/>
  <c r="I20" i="2" s="1"/>
  <c r="G20" i="2"/>
  <c r="G9" i="4" l="1"/>
  <c r="F9" i="4"/>
  <c r="I9" i="4" s="1"/>
  <c r="G8" i="4"/>
  <c r="F8" i="4"/>
  <c r="J8" i="4" s="1"/>
  <c r="G13" i="3"/>
  <c r="F13" i="3"/>
  <c r="J13" i="3" s="1"/>
  <c r="G12" i="3"/>
  <c r="F12" i="3"/>
  <c r="J12" i="3" s="1"/>
  <c r="G11" i="3"/>
  <c r="F11" i="3"/>
  <c r="J11" i="3" s="1"/>
  <c r="G10" i="3"/>
  <c r="F10" i="3"/>
  <c r="J10" i="3" s="1"/>
  <c r="G9" i="3"/>
  <c r="F9" i="3"/>
  <c r="I9" i="3" s="1"/>
  <c r="G8" i="3"/>
  <c r="F8" i="3"/>
  <c r="J8" i="3" s="1"/>
  <c r="G10" i="4" l="1"/>
  <c r="I8" i="4"/>
  <c r="H10" i="4" s="1"/>
  <c r="I11" i="3"/>
  <c r="I10" i="3"/>
  <c r="I8" i="3"/>
  <c r="I12" i="3"/>
  <c r="I13" i="3"/>
  <c r="J9" i="4"/>
  <c r="J9" i="3"/>
  <c r="G14" i="3"/>
  <c r="F8" i="2"/>
  <c r="G8" i="2"/>
  <c r="F9" i="2"/>
  <c r="J9" i="2" s="1"/>
  <c r="G9" i="2"/>
  <c r="F10" i="2"/>
  <c r="G10" i="2"/>
  <c r="F11" i="2"/>
  <c r="G11" i="2"/>
  <c r="F13" i="2"/>
  <c r="G13" i="2"/>
  <c r="F12" i="2"/>
  <c r="G12" i="2"/>
  <c r="F14" i="2"/>
  <c r="G14" i="2"/>
  <c r="F15" i="2"/>
  <c r="G15" i="2"/>
  <c r="F16" i="2"/>
  <c r="G16" i="2"/>
  <c r="F17" i="2"/>
  <c r="G17" i="2"/>
  <c r="I10" i="4" l="1"/>
  <c r="G21" i="2"/>
  <c r="I14" i="3"/>
  <c r="H14" i="3"/>
  <c r="I17" i="2"/>
  <c r="J17" i="2"/>
  <c r="I15" i="2"/>
  <c r="J15" i="2"/>
  <c r="I12" i="2"/>
  <c r="J12" i="2"/>
  <c r="I11" i="2"/>
  <c r="J11" i="2"/>
  <c r="I16" i="2"/>
  <c r="J16" i="2"/>
  <c r="I14" i="2"/>
  <c r="J14" i="2"/>
  <c r="I13" i="2"/>
  <c r="J13" i="2"/>
  <c r="I10" i="2"/>
  <c r="J10" i="2"/>
  <c r="I8" i="2"/>
  <c r="J8" i="2"/>
  <c r="I9" i="2"/>
  <c r="I21" i="2" l="1"/>
  <c r="H21" i="2"/>
</calcChain>
</file>

<file path=xl/sharedStrings.xml><?xml version="1.0" encoding="utf-8"?>
<sst xmlns="http://schemas.openxmlformats.org/spreadsheetml/2006/main" count="63" uniqueCount="38">
  <si>
    <t>Položka</t>
  </si>
  <si>
    <t>ks</t>
  </si>
  <si>
    <t>Jednotková cena bez DPH</t>
  </si>
  <si>
    <t>DPH</t>
  </si>
  <si>
    <t>Jednotková cena s DPH</t>
  </si>
  <si>
    <t>Celková cena bez DPH</t>
  </si>
  <si>
    <t>Celková cena s DPH</t>
  </si>
  <si>
    <t xml:space="preserve">Vozík na prádlo </t>
  </si>
  <si>
    <t xml:space="preserve">Postranice </t>
  </si>
  <si>
    <t xml:space="preserve">Rukojeť </t>
  </si>
  <si>
    <t xml:space="preserve">Hrazda </t>
  </si>
  <si>
    <t xml:space="preserve">Držák na bažanta </t>
  </si>
  <si>
    <t xml:space="preserve">Držák sáčku na moč </t>
  </si>
  <si>
    <t xml:space="preserve">Matrace </t>
  </si>
  <si>
    <t xml:space="preserve">Francouzské hole </t>
  </si>
  <si>
    <t xml:space="preserve">Toaletní křeslo do sprchy </t>
  </si>
  <si>
    <t xml:space="preserve">Acapella </t>
  </si>
  <si>
    <t>Nemocniční lůžko</t>
  </si>
  <si>
    <t>Stolek</t>
  </si>
  <si>
    <t>Sada pomůcek pro bazální stimulaci</t>
  </si>
  <si>
    <t>Celotělová kostra dospělého člověka ženská</t>
  </si>
  <si>
    <t>Celotělová kostra dospělého člověka mužská</t>
  </si>
  <si>
    <t>Chodítko</t>
  </si>
  <si>
    <t>Maskovací sada pro simulaci zraněného – základní druhy ran</t>
  </si>
  <si>
    <t xml:space="preserve">Ložní prádlo pro úpravu lůžka dospělého pacienta </t>
  </si>
  <si>
    <t>max. jednotková cena s DPH</t>
  </si>
  <si>
    <t>Nabídková cena za část 1</t>
  </si>
  <si>
    <t>Nabídková cena za část 3</t>
  </si>
  <si>
    <t>Nabídková cena za část 2</t>
  </si>
  <si>
    <t>Uchazeč vyplní pouze žlutě označená pole</t>
  </si>
  <si>
    <t>Položkový rozpočet Části 1 – zdravotnické vybavení</t>
  </si>
  <si>
    <t>Položkový rozpočet Části 2 – výukové modely a pomůcky</t>
  </si>
  <si>
    <t>Položkový rozpočet Části 3 – nemocniční ložní a osobní prádlo</t>
  </si>
  <si>
    <t>Nemocniční lůžko pro dospělé</t>
  </si>
  <si>
    <t>Model pro základní péči o pacienta</t>
  </si>
  <si>
    <t>razítko, podpis</t>
  </si>
  <si>
    <t>Příloha č. 1  Kupní smlouvy</t>
  </si>
  <si>
    <t>Prádlo pro pacienty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</si>
</sst>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9" fontId="0" fillId="0" borderId="5" xfId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9" fontId="0" fillId="0" borderId="10" xfId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0" xfId="0" applyFont="1"/>
    <xf numFmtId="0" fontId="8" fillId="0" borderId="4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 applyProtection="1">
      <alignment horizontal="center" vertical="center"/>
      <protection locked="0"/>
    </xf>
    <xf numFmtId="4" fontId="6" fillId="3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0" fontId="11" fillId="0" borderId="0" xfId="0" applyFont="1"/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/>
    </xf>
    <xf numFmtId="2" fontId="6" fillId="0" borderId="0" xfId="0" applyNumberFormat="1" applyFont="1" applyFill="1" applyAlignment="1">
      <alignment vertical="center"/>
    </xf>
    <xf numFmtId="0" fontId="8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9" fontId="0" fillId="0" borderId="16" xfId="1" applyFont="1" applyFill="1" applyBorder="1" applyAlignment="1" applyProtection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3" borderId="20" xfId="0" applyNumberFormat="1" applyFont="1" applyFill="1" applyBorder="1" applyAlignment="1" applyProtection="1">
      <alignment horizontal="center" vertical="center"/>
      <protection locked="0"/>
    </xf>
    <xf numFmtId="9" fontId="0" fillId="0" borderId="20" xfId="1" applyFont="1" applyFill="1" applyBorder="1" applyAlignment="1" applyProtection="1">
      <alignment horizontal="center" vertical="center"/>
    </xf>
    <xf numFmtId="2" fontId="6" fillId="0" borderId="21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center" wrapText="1"/>
    </xf>
  </cellXfs>
  <cellStyles count="9">
    <cellStyle name="Normální" xfId="0" builtinId="0"/>
    <cellStyle name="normální 2" xfId="2"/>
    <cellStyle name="normální 3" xfId="3"/>
    <cellStyle name="normální 3 2" xfId="4"/>
    <cellStyle name="normální 3 2 2" xfId="5"/>
    <cellStyle name="normální 3 3" xfId="6"/>
    <cellStyle name="normální 4" xfId="7"/>
    <cellStyle name="procent 2" xfId="8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3</xdr:col>
      <xdr:colOff>549910</xdr:colOff>
      <xdr:row>0</xdr:row>
      <xdr:rowOff>1209675</xdr:rowOff>
    </xdr:to>
    <xdr:pic>
      <xdr:nvPicPr>
        <xdr:cNvPr id="2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4483735" cy="11049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549910</xdr:colOff>
      <xdr:row>0</xdr:row>
      <xdr:rowOff>1200150</xdr:rowOff>
    </xdr:to>
    <xdr:pic>
      <xdr:nvPicPr>
        <xdr:cNvPr id="2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4483735" cy="11049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3</xdr:col>
      <xdr:colOff>559435</xdr:colOff>
      <xdr:row>0</xdr:row>
      <xdr:rowOff>1171575</xdr:rowOff>
    </xdr:to>
    <xdr:pic>
      <xdr:nvPicPr>
        <xdr:cNvPr id="2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4483735" cy="11049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25" sqref="A25"/>
    </sheetView>
  </sheetViews>
  <sheetFormatPr defaultRowHeight="12" x14ac:dyDescent="0.25"/>
  <cols>
    <col min="1" max="1" width="40.7109375" style="3" customWidth="1"/>
    <col min="2" max="2" width="4.5703125" style="6" customWidth="1"/>
    <col min="3" max="3" width="13.7109375" style="6" customWidth="1"/>
    <col min="4" max="4" width="12.85546875" style="6" customWidth="1"/>
    <col min="5" max="5" width="8.85546875" style="7" customWidth="1"/>
    <col min="6" max="6" width="10.85546875" style="8" customWidth="1"/>
    <col min="7" max="7" width="12" style="3" customWidth="1"/>
    <col min="8" max="8" width="8.85546875" style="3" customWidth="1"/>
    <col min="9" max="9" width="11.7109375" style="3" customWidth="1"/>
    <col min="10" max="10" width="33.7109375" style="3" customWidth="1"/>
    <col min="11" max="16384" width="9.140625" style="3"/>
  </cols>
  <sheetData>
    <row r="1" spans="1:10" ht="99.95" customHeight="1" x14ac:dyDescent="0.25"/>
    <row r="3" spans="1:10" ht="23.25" x14ac:dyDescent="0.35">
      <c r="A3" s="37" t="s">
        <v>36</v>
      </c>
    </row>
    <row r="4" spans="1:10" ht="8.25" customHeight="1" x14ac:dyDescent="0.25">
      <c r="A4" s="9"/>
    </row>
    <row r="5" spans="1:10" ht="18" x14ac:dyDescent="0.25">
      <c r="A5" s="9" t="s">
        <v>30</v>
      </c>
    </row>
    <row r="6" spans="1:10" ht="9.75" customHeight="1" thickBot="1" x14ac:dyDescent="0.3"/>
    <row r="7" spans="1:10" ht="30.75" customHeight="1" thickBot="1" x14ac:dyDescent="0.3">
      <c r="A7" s="10" t="s">
        <v>0</v>
      </c>
      <c r="B7" s="18" t="s">
        <v>1</v>
      </c>
      <c r="C7" s="18" t="s">
        <v>25</v>
      </c>
      <c r="D7" s="18" t="s">
        <v>2</v>
      </c>
      <c r="E7" s="18" t="s">
        <v>3</v>
      </c>
      <c r="F7" s="19" t="s">
        <v>4</v>
      </c>
      <c r="G7" s="20" t="s">
        <v>5</v>
      </c>
      <c r="H7" s="24" t="s">
        <v>3</v>
      </c>
      <c r="I7" s="21" t="s">
        <v>6</v>
      </c>
    </row>
    <row r="8" spans="1:10" s="2" customFormat="1" ht="15" x14ac:dyDescent="0.25">
      <c r="A8" s="17" t="s">
        <v>7</v>
      </c>
      <c r="B8" s="4">
        <v>4</v>
      </c>
      <c r="C8" s="5">
        <v>5000</v>
      </c>
      <c r="D8" s="23"/>
      <c r="E8" s="1">
        <v>0.21</v>
      </c>
      <c r="F8" s="27">
        <f t="shared" ref="F8:F17" si="0">+D8*(1+E8)</f>
        <v>0</v>
      </c>
      <c r="G8" s="35">
        <f t="shared" ref="G8:G17" si="1">D8*B8</f>
        <v>0</v>
      </c>
      <c r="H8" s="27">
        <f>D8*B8*0.21</f>
        <v>0</v>
      </c>
      <c r="I8" s="28">
        <f t="shared" ref="I8:I17" si="2">F8*B8</f>
        <v>0</v>
      </c>
      <c r="J8" s="25" t="str">
        <f>IF(C8&lt;F8,"navržená částka přesahuje maximální cenu","")</f>
        <v/>
      </c>
    </row>
    <row r="9" spans="1:10" s="2" customFormat="1" ht="15" x14ac:dyDescent="0.25">
      <c r="A9" s="17" t="s">
        <v>17</v>
      </c>
      <c r="B9" s="4">
        <v>1</v>
      </c>
      <c r="C9" s="5">
        <v>13500</v>
      </c>
      <c r="D9" s="23"/>
      <c r="E9" s="1">
        <v>0.21</v>
      </c>
      <c r="F9" s="27">
        <f t="shared" si="0"/>
        <v>0</v>
      </c>
      <c r="G9" s="35">
        <f t="shared" si="1"/>
        <v>0</v>
      </c>
      <c r="H9" s="27">
        <f t="shared" ref="H9:H20" si="3">D9*B9*0.21</f>
        <v>0</v>
      </c>
      <c r="I9" s="28">
        <f t="shared" si="2"/>
        <v>0</v>
      </c>
      <c r="J9" s="25" t="str">
        <f t="shared" ref="J9:J17" si="4">IF(C9&lt;F9,"navržená částka přesahuje maximální cenu","")</f>
        <v/>
      </c>
    </row>
    <row r="10" spans="1:10" s="2" customFormat="1" ht="15" x14ac:dyDescent="0.25">
      <c r="A10" s="17" t="s">
        <v>33</v>
      </c>
      <c r="B10" s="4">
        <v>4</v>
      </c>
      <c r="C10" s="5">
        <v>26000</v>
      </c>
      <c r="D10" s="23"/>
      <c r="E10" s="1">
        <v>0.21</v>
      </c>
      <c r="F10" s="27">
        <f t="shared" si="0"/>
        <v>0</v>
      </c>
      <c r="G10" s="35">
        <f t="shared" si="1"/>
        <v>0</v>
      </c>
      <c r="H10" s="27">
        <f t="shared" si="3"/>
        <v>0</v>
      </c>
      <c r="I10" s="28">
        <f t="shared" si="2"/>
        <v>0</v>
      </c>
      <c r="J10" s="25" t="str">
        <f t="shared" si="4"/>
        <v/>
      </c>
    </row>
    <row r="11" spans="1:10" s="2" customFormat="1" ht="15" x14ac:dyDescent="0.25">
      <c r="A11" s="17" t="s">
        <v>8</v>
      </c>
      <c r="B11" s="4">
        <v>6</v>
      </c>
      <c r="C11" s="5">
        <v>3500</v>
      </c>
      <c r="D11" s="23"/>
      <c r="E11" s="1">
        <v>0.21</v>
      </c>
      <c r="F11" s="27">
        <f t="shared" si="0"/>
        <v>0</v>
      </c>
      <c r="G11" s="35">
        <f t="shared" si="1"/>
        <v>0</v>
      </c>
      <c r="H11" s="27">
        <f t="shared" si="3"/>
        <v>0</v>
      </c>
      <c r="I11" s="28">
        <f t="shared" si="2"/>
        <v>0</v>
      </c>
      <c r="J11" s="25" t="str">
        <f t="shared" si="4"/>
        <v/>
      </c>
    </row>
    <row r="12" spans="1:10" s="2" customFormat="1" ht="15" x14ac:dyDescent="0.25">
      <c r="A12" s="17" t="s">
        <v>10</v>
      </c>
      <c r="B12" s="4">
        <v>10</v>
      </c>
      <c r="C12" s="5">
        <v>800</v>
      </c>
      <c r="D12" s="23"/>
      <c r="E12" s="1">
        <v>0.21</v>
      </c>
      <c r="F12" s="27">
        <f t="shared" si="0"/>
        <v>0</v>
      </c>
      <c r="G12" s="35">
        <f t="shared" si="1"/>
        <v>0</v>
      </c>
      <c r="H12" s="27">
        <f t="shared" si="3"/>
        <v>0</v>
      </c>
      <c r="I12" s="28">
        <f t="shared" si="2"/>
        <v>0</v>
      </c>
      <c r="J12" s="25" t="str">
        <f t="shared" si="4"/>
        <v/>
      </c>
    </row>
    <row r="13" spans="1:10" s="2" customFormat="1" ht="15" x14ac:dyDescent="0.25">
      <c r="A13" s="17" t="s">
        <v>9</v>
      </c>
      <c r="B13" s="4">
        <v>10</v>
      </c>
      <c r="C13" s="5">
        <v>1400</v>
      </c>
      <c r="D13" s="23"/>
      <c r="E13" s="1">
        <v>0.21</v>
      </c>
      <c r="F13" s="27">
        <f>+D13*(1+E13)</f>
        <v>0</v>
      </c>
      <c r="G13" s="35">
        <f>D13*B13</f>
        <v>0</v>
      </c>
      <c r="H13" s="27">
        <f>D13*B13*0.21</f>
        <v>0</v>
      </c>
      <c r="I13" s="28">
        <f>F13*B13</f>
        <v>0</v>
      </c>
      <c r="J13" s="25" t="str">
        <f>IF(C13&lt;F13,"navržená částka přesahuje maximální cenu","")</f>
        <v/>
      </c>
    </row>
    <row r="14" spans="1:10" s="2" customFormat="1" ht="15" x14ac:dyDescent="0.25">
      <c r="A14" s="17" t="s">
        <v>18</v>
      </c>
      <c r="B14" s="4">
        <v>6</v>
      </c>
      <c r="C14" s="5">
        <v>10700</v>
      </c>
      <c r="D14" s="23"/>
      <c r="E14" s="1">
        <v>0.21</v>
      </c>
      <c r="F14" s="27">
        <f t="shared" si="0"/>
        <v>0</v>
      </c>
      <c r="G14" s="35">
        <f t="shared" si="1"/>
        <v>0</v>
      </c>
      <c r="H14" s="27">
        <f t="shared" si="3"/>
        <v>0</v>
      </c>
      <c r="I14" s="28">
        <f t="shared" si="2"/>
        <v>0</v>
      </c>
      <c r="J14" s="25" t="str">
        <f t="shared" si="4"/>
        <v/>
      </c>
    </row>
    <row r="15" spans="1:10" s="2" customFormat="1" ht="15" x14ac:dyDescent="0.25">
      <c r="A15" s="17" t="s">
        <v>11</v>
      </c>
      <c r="B15" s="4">
        <v>5</v>
      </c>
      <c r="C15" s="5">
        <v>650</v>
      </c>
      <c r="D15" s="23"/>
      <c r="E15" s="1">
        <v>0.21</v>
      </c>
      <c r="F15" s="27">
        <f t="shared" si="0"/>
        <v>0</v>
      </c>
      <c r="G15" s="35">
        <f t="shared" si="1"/>
        <v>0</v>
      </c>
      <c r="H15" s="27">
        <f t="shared" si="3"/>
        <v>0</v>
      </c>
      <c r="I15" s="28">
        <f t="shared" si="2"/>
        <v>0</v>
      </c>
      <c r="J15" s="25" t="str">
        <f t="shared" si="4"/>
        <v/>
      </c>
    </row>
    <row r="16" spans="1:10" s="2" customFormat="1" ht="15" x14ac:dyDescent="0.25">
      <c r="A16" s="17" t="s">
        <v>12</v>
      </c>
      <c r="B16" s="4">
        <v>5</v>
      </c>
      <c r="C16" s="5">
        <v>220</v>
      </c>
      <c r="D16" s="23"/>
      <c r="E16" s="1">
        <v>0.21</v>
      </c>
      <c r="F16" s="27">
        <f t="shared" si="0"/>
        <v>0</v>
      </c>
      <c r="G16" s="35">
        <f t="shared" si="1"/>
        <v>0</v>
      </c>
      <c r="H16" s="27">
        <f t="shared" si="3"/>
        <v>0</v>
      </c>
      <c r="I16" s="28">
        <f t="shared" si="2"/>
        <v>0</v>
      </c>
      <c r="J16" s="25" t="str">
        <f t="shared" si="4"/>
        <v/>
      </c>
    </row>
    <row r="17" spans="1:10" s="2" customFormat="1" ht="15" x14ac:dyDescent="0.25">
      <c r="A17" s="17" t="s">
        <v>13</v>
      </c>
      <c r="B17" s="4">
        <v>9</v>
      </c>
      <c r="C17" s="5">
        <v>2050</v>
      </c>
      <c r="D17" s="23"/>
      <c r="E17" s="1">
        <v>0.21</v>
      </c>
      <c r="F17" s="27">
        <f t="shared" si="0"/>
        <v>0</v>
      </c>
      <c r="G17" s="35">
        <f t="shared" si="1"/>
        <v>0</v>
      </c>
      <c r="H17" s="27">
        <f t="shared" si="3"/>
        <v>0</v>
      </c>
      <c r="I17" s="28">
        <f t="shared" si="2"/>
        <v>0</v>
      </c>
      <c r="J17" s="25" t="str">
        <f t="shared" si="4"/>
        <v/>
      </c>
    </row>
    <row r="18" spans="1:10" s="2" customFormat="1" ht="15" x14ac:dyDescent="0.25">
      <c r="A18" s="15" t="s">
        <v>14</v>
      </c>
      <c r="B18" s="4">
        <v>1</v>
      </c>
      <c r="C18" s="5">
        <v>390</v>
      </c>
      <c r="D18" s="23"/>
      <c r="E18" s="1">
        <v>0.21</v>
      </c>
      <c r="F18" s="27">
        <f>+D18*(1+E18)</f>
        <v>0</v>
      </c>
      <c r="G18" s="35">
        <f>D18*B18</f>
        <v>0</v>
      </c>
      <c r="H18" s="27">
        <f t="shared" si="3"/>
        <v>0</v>
      </c>
      <c r="I18" s="28">
        <f>F18*B18</f>
        <v>0</v>
      </c>
      <c r="J18" s="25"/>
    </row>
    <row r="19" spans="1:10" s="2" customFormat="1" ht="15" x14ac:dyDescent="0.25">
      <c r="A19" s="15" t="s">
        <v>22</v>
      </c>
      <c r="B19" s="4">
        <v>2</v>
      </c>
      <c r="C19" s="5">
        <v>4800</v>
      </c>
      <c r="D19" s="23"/>
      <c r="E19" s="1">
        <v>0.21</v>
      </c>
      <c r="F19" s="27">
        <f>+D19*(1+E19)</f>
        <v>0</v>
      </c>
      <c r="G19" s="35">
        <f>D19*B19</f>
        <v>0</v>
      </c>
      <c r="H19" s="27">
        <f t="shared" si="3"/>
        <v>0</v>
      </c>
      <c r="I19" s="28">
        <f>F19*B19</f>
        <v>0</v>
      </c>
      <c r="J19" s="25"/>
    </row>
    <row r="20" spans="1:10" s="2" customFormat="1" ht="15.75" thickBot="1" x14ac:dyDescent="0.3">
      <c r="A20" s="15" t="s">
        <v>15</v>
      </c>
      <c r="B20" s="4">
        <v>2</v>
      </c>
      <c r="C20" s="5">
        <v>4000</v>
      </c>
      <c r="D20" s="23"/>
      <c r="E20" s="1">
        <v>0.21</v>
      </c>
      <c r="F20" s="27">
        <f>+D20*(1+E20)</f>
        <v>0</v>
      </c>
      <c r="G20" s="35">
        <f>D20*B20</f>
        <v>0</v>
      </c>
      <c r="H20" s="27">
        <f t="shared" si="3"/>
        <v>0</v>
      </c>
      <c r="I20" s="28">
        <f>F20*B20</f>
        <v>0</v>
      </c>
      <c r="J20" s="25"/>
    </row>
    <row r="21" spans="1:10" s="2" customFormat="1" ht="18.75" customHeight="1" thickBot="1" x14ac:dyDescent="0.3">
      <c r="A21" s="38" t="s">
        <v>26</v>
      </c>
      <c r="B21" s="39"/>
      <c r="C21" s="39"/>
      <c r="D21" s="39"/>
      <c r="E21" s="39"/>
      <c r="F21" s="39"/>
      <c r="G21" s="32">
        <f>SUM(G8:G20)</f>
        <v>0</v>
      </c>
      <c r="H21" s="33">
        <f>SUM(H8:H20)</f>
        <v>0</v>
      </c>
      <c r="I21" s="34">
        <f>SUM(I8:I20)</f>
        <v>0</v>
      </c>
      <c r="J21" s="25"/>
    </row>
    <row r="23" spans="1:10" x14ac:dyDescent="0.2">
      <c r="A23" s="16" t="s">
        <v>29</v>
      </c>
    </row>
    <row r="34" spans="6:9" x14ac:dyDescent="0.25">
      <c r="F34" s="40" t="s">
        <v>35</v>
      </c>
      <c r="G34" s="40"/>
      <c r="H34" s="40"/>
      <c r="I34" s="40"/>
    </row>
  </sheetData>
  <sheetProtection algorithmName="SHA-512" hashValue="ZPHOnUdqcSEEKB9EEFLJwewOJk1jgOPxg3w62LH7xoxtOixlCo0GzD2Wk20bd5h+hp4ML7fBmA830woYMeMrjQ==" saltValue="Iqc74HPisL+/83+BVMPfQQ==" spinCount="100000" sheet="1" objects="1" scenarios="1"/>
  <mergeCells count="2">
    <mergeCell ref="A21:F21"/>
    <mergeCell ref="F34:I34"/>
  </mergeCells>
  <pageMargins left="0.70866141732283472" right="0.70866141732283472" top="0.19685039370078741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D10" sqref="D10"/>
    </sheetView>
  </sheetViews>
  <sheetFormatPr defaultRowHeight="12" x14ac:dyDescent="0.25"/>
  <cols>
    <col min="1" max="1" width="40.7109375" style="3" customWidth="1"/>
    <col min="2" max="2" width="4.5703125" style="6" customWidth="1"/>
    <col min="3" max="3" width="13.7109375" style="6" customWidth="1"/>
    <col min="4" max="4" width="12.85546875" style="6" customWidth="1"/>
    <col min="5" max="5" width="8.85546875" style="7" customWidth="1"/>
    <col min="6" max="6" width="10.85546875" style="8" customWidth="1"/>
    <col min="7" max="7" width="12" style="3" customWidth="1"/>
    <col min="8" max="8" width="8.85546875" style="3" customWidth="1"/>
    <col min="9" max="9" width="11.7109375" style="3" customWidth="1"/>
    <col min="10" max="10" width="33.7109375" style="3" customWidth="1"/>
    <col min="11" max="16384" width="9.140625" style="3"/>
  </cols>
  <sheetData>
    <row r="1" spans="1:10" ht="99.95" customHeight="1" x14ac:dyDescent="0.25"/>
    <row r="3" spans="1:10" ht="23.25" x14ac:dyDescent="0.35">
      <c r="A3" s="37" t="s">
        <v>36</v>
      </c>
    </row>
    <row r="4" spans="1:10" ht="8.25" customHeight="1" x14ac:dyDescent="0.25">
      <c r="A4" s="9"/>
    </row>
    <row r="5" spans="1:10" ht="18" x14ac:dyDescent="0.25">
      <c r="A5" s="9" t="s">
        <v>31</v>
      </c>
    </row>
    <row r="6" spans="1:10" ht="9.75" customHeight="1" thickBot="1" x14ac:dyDescent="0.3"/>
    <row r="7" spans="1:10" ht="30.75" customHeight="1" thickBot="1" x14ac:dyDescent="0.3">
      <c r="A7" s="10" t="s">
        <v>0</v>
      </c>
      <c r="B7" s="18" t="s">
        <v>1</v>
      </c>
      <c r="C7" s="18" t="s">
        <v>25</v>
      </c>
      <c r="D7" s="18" t="s">
        <v>2</v>
      </c>
      <c r="E7" s="18" t="s">
        <v>3</v>
      </c>
      <c r="F7" s="19" t="s">
        <v>4</v>
      </c>
      <c r="G7" s="20" t="s">
        <v>5</v>
      </c>
      <c r="H7" s="24" t="s">
        <v>3</v>
      </c>
      <c r="I7" s="21" t="s">
        <v>6</v>
      </c>
    </row>
    <row r="8" spans="1:10" s="2" customFormat="1" ht="15" x14ac:dyDescent="0.25">
      <c r="A8" s="42" t="s">
        <v>34</v>
      </c>
      <c r="B8" s="43">
        <v>5</v>
      </c>
      <c r="C8" s="44">
        <v>35000</v>
      </c>
      <c r="D8" s="45"/>
      <c r="E8" s="46">
        <v>0.21</v>
      </c>
      <c r="F8" s="47">
        <f t="shared" ref="F8:F13" si="0">+D8*(1+E8)</f>
        <v>0</v>
      </c>
      <c r="G8" s="48">
        <f t="shared" ref="G8:G13" si="1">D8*B8</f>
        <v>0</v>
      </c>
      <c r="H8" s="49">
        <f>D8*0.21*B8</f>
        <v>0</v>
      </c>
      <c r="I8" s="50">
        <f t="shared" ref="I8:I13" si="2">F8*B8</f>
        <v>0</v>
      </c>
      <c r="J8" s="25" t="str">
        <f t="shared" ref="J8:J13" si="3">IF(C8&lt;F8,"navržená částka přesahuje maximální cenu","")</f>
        <v/>
      </c>
    </row>
    <row r="9" spans="1:10" s="2" customFormat="1" ht="15" x14ac:dyDescent="0.25">
      <c r="A9" s="17" t="s">
        <v>19</v>
      </c>
      <c r="B9" s="4">
        <v>2</v>
      </c>
      <c r="C9" s="5">
        <v>9850</v>
      </c>
      <c r="D9" s="23"/>
      <c r="E9" s="1">
        <v>0.21</v>
      </c>
      <c r="F9" s="27">
        <f t="shared" si="0"/>
        <v>0</v>
      </c>
      <c r="G9" s="35">
        <f t="shared" si="1"/>
        <v>0</v>
      </c>
      <c r="H9" s="26">
        <f t="shared" ref="H9:H13" si="4">D9*0.21*B9</f>
        <v>0</v>
      </c>
      <c r="I9" s="28">
        <f t="shared" si="2"/>
        <v>0</v>
      </c>
      <c r="J9" s="25" t="str">
        <f t="shared" si="3"/>
        <v/>
      </c>
    </row>
    <row r="10" spans="1:10" s="2" customFormat="1" ht="25.5" x14ac:dyDescent="0.25">
      <c r="A10" s="15" t="s">
        <v>23</v>
      </c>
      <c r="B10" s="4">
        <v>1</v>
      </c>
      <c r="C10" s="5">
        <v>10000</v>
      </c>
      <c r="D10" s="23"/>
      <c r="E10" s="1">
        <v>0.21</v>
      </c>
      <c r="F10" s="27">
        <f t="shared" si="0"/>
        <v>0</v>
      </c>
      <c r="G10" s="35">
        <f t="shared" si="1"/>
        <v>0</v>
      </c>
      <c r="H10" s="26">
        <f t="shared" si="4"/>
        <v>0</v>
      </c>
      <c r="I10" s="28">
        <f t="shared" si="2"/>
        <v>0</v>
      </c>
      <c r="J10" s="25" t="str">
        <f t="shared" si="3"/>
        <v/>
      </c>
    </row>
    <row r="11" spans="1:10" s="2" customFormat="1" ht="15" x14ac:dyDescent="0.25">
      <c r="A11" s="17" t="s">
        <v>20</v>
      </c>
      <c r="B11" s="4">
        <v>1</v>
      </c>
      <c r="C11" s="5">
        <v>10000</v>
      </c>
      <c r="D11" s="23"/>
      <c r="E11" s="1">
        <v>0.21</v>
      </c>
      <c r="F11" s="27">
        <f t="shared" si="0"/>
        <v>0</v>
      </c>
      <c r="G11" s="35">
        <f t="shared" si="1"/>
        <v>0</v>
      </c>
      <c r="H11" s="26">
        <f t="shared" si="4"/>
        <v>0</v>
      </c>
      <c r="I11" s="28">
        <f t="shared" si="2"/>
        <v>0</v>
      </c>
      <c r="J11" s="25" t="str">
        <f t="shared" si="3"/>
        <v/>
      </c>
    </row>
    <row r="12" spans="1:10" s="2" customFormat="1" ht="15" x14ac:dyDescent="0.25">
      <c r="A12" s="17" t="s">
        <v>21</v>
      </c>
      <c r="B12" s="4">
        <v>1</v>
      </c>
      <c r="C12" s="5">
        <v>10000</v>
      </c>
      <c r="D12" s="23"/>
      <c r="E12" s="1">
        <v>0.21</v>
      </c>
      <c r="F12" s="27">
        <f t="shared" si="0"/>
        <v>0</v>
      </c>
      <c r="G12" s="35">
        <f t="shared" si="1"/>
        <v>0</v>
      </c>
      <c r="H12" s="26">
        <f t="shared" si="4"/>
        <v>0</v>
      </c>
      <c r="I12" s="28">
        <f t="shared" si="2"/>
        <v>0</v>
      </c>
      <c r="J12" s="25" t="str">
        <f t="shared" si="3"/>
        <v/>
      </c>
    </row>
    <row r="13" spans="1:10" s="2" customFormat="1" ht="15.75" thickBot="1" x14ac:dyDescent="0.3">
      <c r="A13" s="51" t="s">
        <v>16</v>
      </c>
      <c r="B13" s="52">
        <v>2</v>
      </c>
      <c r="C13" s="53">
        <v>630</v>
      </c>
      <c r="D13" s="54"/>
      <c r="E13" s="55">
        <v>0.21</v>
      </c>
      <c r="F13" s="56">
        <f t="shared" si="0"/>
        <v>0</v>
      </c>
      <c r="G13" s="35">
        <f t="shared" si="1"/>
        <v>0</v>
      </c>
      <c r="H13" s="26">
        <f t="shared" si="4"/>
        <v>0</v>
      </c>
      <c r="I13" s="28">
        <f t="shared" si="2"/>
        <v>0</v>
      </c>
      <c r="J13" s="25" t="str">
        <f t="shared" si="3"/>
        <v/>
      </c>
    </row>
    <row r="14" spans="1:10" s="2" customFormat="1" ht="18.75" customHeight="1" thickBot="1" x14ac:dyDescent="0.3">
      <c r="A14" s="38" t="s">
        <v>28</v>
      </c>
      <c r="B14" s="39"/>
      <c r="C14" s="39"/>
      <c r="D14" s="39"/>
      <c r="E14" s="39"/>
      <c r="F14" s="57"/>
      <c r="G14" s="32">
        <f>SUM(G8:G13)</f>
        <v>0</v>
      </c>
      <c r="H14" s="33">
        <f>SUM(H8:H13)</f>
        <v>0</v>
      </c>
      <c r="I14" s="34">
        <f>SUM(I8:I13)</f>
        <v>0</v>
      </c>
      <c r="J14" s="25"/>
    </row>
    <row r="16" spans="1:10" x14ac:dyDescent="0.2">
      <c r="A16" s="16" t="s">
        <v>29</v>
      </c>
    </row>
    <row r="17" spans="6:9" x14ac:dyDescent="0.25">
      <c r="G17" s="41"/>
      <c r="I17" s="41"/>
    </row>
    <row r="31" spans="6:9" x14ac:dyDescent="0.25">
      <c r="F31" s="40" t="s">
        <v>35</v>
      </c>
      <c r="G31" s="40"/>
      <c r="H31" s="40"/>
      <c r="I31" s="40"/>
    </row>
  </sheetData>
  <sheetProtection algorithmName="SHA-512" hashValue="WiDIoShz4FzGSN5Mpy8RS9BevIFQD0/tKdXoyFRD5VcuWlJ8+Cx+8WT1LTEo0dE3IdAqA8nBSlErj1j2SKgpxg==" saltValue="290AvPbsAmiZchC6x2uy9g==" spinCount="100000" sheet="1" objects="1" scenarios="1"/>
  <mergeCells count="2">
    <mergeCell ref="A14:F14"/>
    <mergeCell ref="F31:I31"/>
  </mergeCells>
  <pageMargins left="0.70866141732283472" right="0.70866141732283472" top="0.19685039370078741" bottom="0.19685039370078741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14" sqref="C14"/>
    </sheetView>
  </sheetViews>
  <sheetFormatPr defaultRowHeight="12" x14ac:dyDescent="0.25"/>
  <cols>
    <col min="1" max="1" width="40.7109375" style="3" customWidth="1"/>
    <col min="2" max="2" width="4.5703125" style="6" customWidth="1"/>
    <col min="3" max="3" width="13.7109375" style="6" customWidth="1"/>
    <col min="4" max="4" width="12.85546875" style="6" customWidth="1"/>
    <col min="5" max="5" width="8.85546875" style="7" customWidth="1"/>
    <col min="6" max="6" width="10.85546875" style="8" customWidth="1"/>
    <col min="7" max="7" width="12" style="3" customWidth="1"/>
    <col min="8" max="8" width="8.85546875" style="3" customWidth="1"/>
    <col min="9" max="9" width="11.7109375" style="3" customWidth="1"/>
    <col min="10" max="10" width="33.7109375" style="3" customWidth="1"/>
    <col min="11" max="16384" width="9.140625" style="3"/>
  </cols>
  <sheetData>
    <row r="1" spans="1:10" ht="99.95" customHeight="1" x14ac:dyDescent="0.25"/>
    <row r="3" spans="1:10" ht="23.25" x14ac:dyDescent="0.35">
      <c r="A3" s="37" t="s">
        <v>36</v>
      </c>
    </row>
    <row r="4" spans="1:10" ht="8.25" customHeight="1" x14ac:dyDescent="0.25">
      <c r="A4" s="9"/>
    </row>
    <row r="5" spans="1:10" ht="18" x14ac:dyDescent="0.25">
      <c r="A5" s="9" t="s">
        <v>32</v>
      </c>
    </row>
    <row r="6" spans="1:10" ht="9.75" customHeight="1" thickBot="1" x14ac:dyDescent="0.3"/>
    <row r="7" spans="1:10" ht="30.75" customHeight="1" thickBot="1" x14ac:dyDescent="0.3">
      <c r="A7" s="10" t="s">
        <v>0</v>
      </c>
      <c r="B7" s="18" t="s">
        <v>1</v>
      </c>
      <c r="C7" s="18" t="s">
        <v>25</v>
      </c>
      <c r="D7" s="18" t="s">
        <v>2</v>
      </c>
      <c r="E7" s="18" t="s">
        <v>3</v>
      </c>
      <c r="F7" s="19" t="s">
        <v>4</v>
      </c>
      <c r="G7" s="20" t="s">
        <v>5</v>
      </c>
      <c r="H7" s="24" t="s">
        <v>3</v>
      </c>
      <c r="I7" s="21" t="s">
        <v>6</v>
      </c>
    </row>
    <row r="8" spans="1:10" s="2" customFormat="1" ht="28.5" customHeight="1" x14ac:dyDescent="0.25">
      <c r="A8" s="11" t="s">
        <v>24</v>
      </c>
      <c r="B8" s="12">
        <v>3</v>
      </c>
      <c r="C8" s="13">
        <v>1200</v>
      </c>
      <c r="D8" s="22"/>
      <c r="E8" s="14">
        <v>0.21</v>
      </c>
      <c r="F8" s="30">
        <f>+D8*(1+E8)</f>
        <v>0</v>
      </c>
      <c r="G8" s="36">
        <f>D8*B8</f>
        <v>0</v>
      </c>
      <c r="H8" s="29">
        <f>D8*B8*0.21</f>
        <v>0</v>
      </c>
      <c r="I8" s="31">
        <f>F8*B8</f>
        <v>0</v>
      </c>
      <c r="J8" s="25" t="str">
        <f t="shared" ref="J8:J9" si="0">IF(C8&lt;F8,"navržená částka přesahuje maximální cenu","")</f>
        <v/>
      </c>
    </row>
    <row r="9" spans="1:10" s="2" customFormat="1" ht="19.5" customHeight="1" thickBot="1" x14ac:dyDescent="0.3">
      <c r="A9" s="15" t="s">
        <v>37</v>
      </c>
      <c r="B9" s="4">
        <v>1</v>
      </c>
      <c r="C9" s="5">
        <v>29160</v>
      </c>
      <c r="D9" s="23"/>
      <c r="E9" s="1">
        <v>0.21</v>
      </c>
      <c r="F9" s="27">
        <f>+D9*(1+E9)</f>
        <v>0</v>
      </c>
      <c r="G9" s="35">
        <f>D9*B9</f>
        <v>0</v>
      </c>
      <c r="H9" s="26">
        <f>D9*B9*0.21</f>
        <v>0</v>
      </c>
      <c r="I9" s="28">
        <f>F9*B9</f>
        <v>0</v>
      </c>
      <c r="J9" s="25" t="str">
        <f t="shared" si="0"/>
        <v/>
      </c>
    </row>
    <row r="10" spans="1:10" s="2" customFormat="1" ht="18.75" customHeight="1" thickBot="1" x14ac:dyDescent="0.3">
      <c r="A10" s="38" t="s">
        <v>27</v>
      </c>
      <c r="B10" s="39"/>
      <c r="C10" s="39"/>
      <c r="D10" s="39"/>
      <c r="E10" s="39"/>
      <c r="F10" s="39"/>
      <c r="G10" s="32">
        <f>SUM(G8:G9)</f>
        <v>0</v>
      </c>
      <c r="H10" s="33">
        <f>SUM(H8:H9)</f>
        <v>0</v>
      </c>
      <c r="I10" s="34">
        <f>SUM(I8:I9)</f>
        <v>0</v>
      </c>
      <c r="J10" s="25"/>
    </row>
    <row r="12" spans="1:10" x14ac:dyDescent="0.2">
      <c r="A12" s="16" t="s">
        <v>29</v>
      </c>
    </row>
    <row r="26" spans="6:9" x14ac:dyDescent="0.25">
      <c r="F26" s="40" t="s">
        <v>35</v>
      </c>
      <c r="G26" s="40"/>
      <c r="H26" s="40"/>
      <c r="I26" s="40"/>
    </row>
  </sheetData>
  <sheetProtection algorithmName="SHA-512" hashValue="NSWOcyPSb6gEOjc1uYD0KUiV9C5/58tl8l+8yi1tjy7rWxfmFKkPbG/JxrmUKz/HWA8urR6RiNkZ61cx7fae9Q==" saltValue="mgOkUU+9eKM0Qfc1NwuwBQ==" spinCount="100000" sheet="1" objects="1" scenarios="1"/>
  <mergeCells count="2">
    <mergeCell ref="A10:F10"/>
    <mergeCell ref="F26:I26"/>
  </mergeCells>
  <pageMargins left="0.70866141732283461" right="0.7086614173228346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Část 1</vt:lpstr>
      <vt:lpstr>Část 2</vt:lpstr>
      <vt:lpstr>Část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schaferm</dc:creator>
  <cp:lastModifiedBy>Hynek Steska</cp:lastModifiedBy>
  <cp:lastPrinted>2014-12-02T17:47:00Z</cp:lastPrinted>
  <dcterms:created xsi:type="dcterms:W3CDTF">2013-09-09T14:58:04Z</dcterms:created>
  <dcterms:modified xsi:type="dcterms:W3CDTF">2014-12-02T17:51:15Z</dcterms:modified>
</cp:coreProperties>
</file>